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i\Desktop\Hoa Sen 2026\Tháng 3\14. Sam Sung\"/>
    </mc:Choice>
  </mc:AlternateContent>
  <xr:revisionPtr revIDLastSave="0" documentId="13_ncr:1_{6C8FEF10-FBC8-4E64-9823-048D7F73B0D4}" xr6:coauthVersionLast="47" xr6:coauthVersionMax="47" xr10:uidLastSave="{00000000-0000-0000-0000-000000000000}"/>
  <bookViews>
    <workbookView xWindow="-108" yWindow="-108" windowWidth="23256" windowHeight="13896" activeTab="1" xr2:uid="{FF51665B-ACB0-4D38-AD2F-6EA884719B59}"/>
  </bookViews>
  <sheets>
    <sheet name="Bảng tổng hợp" sheetId="1" r:id="rId1"/>
    <sheet name="Bảng tính "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2" l="1"/>
  <c r="N4" i="2" s="1"/>
  <c r="M5" i="2"/>
  <c r="N5" i="2" s="1"/>
  <c r="M3" i="2"/>
  <c r="N3" i="2" s="1"/>
  <c r="L4" i="2"/>
  <c r="L5" i="2"/>
  <c r="L3" i="2"/>
  <c r="K3" i="2"/>
  <c r="O4" i="2"/>
  <c r="O5" i="2"/>
  <c r="K4" i="2"/>
  <c r="K5" i="2"/>
  <c r="O3" i="2"/>
  <c r="F4" i="2"/>
  <c r="F5" i="2"/>
  <c r="F3" i="2"/>
  <c r="E5" i="2"/>
  <c r="E4" i="2"/>
  <c r="B4" i="2"/>
  <c r="B5" i="2"/>
  <c r="B3" i="2"/>
</calcChain>
</file>

<file path=xl/sharedStrings.xml><?xml version="1.0" encoding="utf-8"?>
<sst xmlns="http://schemas.openxmlformats.org/spreadsheetml/2006/main" count="45" uniqueCount="35">
  <si>
    <t>STT</t>
  </si>
  <si>
    <t>Mã Tài sản
Asset Code</t>
  </si>
  <si>
    <t>Tên tài sản
Name of Asset(s)</t>
  </si>
  <si>
    <t>Mô tả tài sản
Description</t>
  </si>
  <si>
    <t>Hóa đơn
Invoice</t>
  </si>
  <si>
    <t>Số tờ khai
Customs
declaration</t>
  </si>
  <si>
    <t>Hợp đồng
Contract</t>
  </si>
  <si>
    <t>Hiện trạng
Current Status</t>
  </si>
  <si>
    <t>104111787950</t>
  </si>
  <si>
    <t xml:space="preserve">CONTRACT NO: SEC-VD-ME20190627 
CONTRACT DATE: 27 June 2019
</t>
  </si>
  <si>
    <t>Invoice No. : 9016250349
Invoice Date: June 17, 2021</t>
  </si>
  <si>
    <t>The asset was newly imported.
The functional clusters are intact,
operating status could not be
checked. The asset was installed
and put into operation on
30/11/2021.
Tài sản được công ty nhập khẩu
mới. Các cụm chức năng nguyên
vẹn, không kiểm tra được tình
trạng vận hành máy. Tài sản mới
được lắp đặt và đưa vào hoạt
động ngày 30/11/2021</t>
  </si>
  <si>
    <t xml:space="preserve">Model: MYD10XD
Serial: MYD10XDEDCG025
Manufactured company: Shenzhen Axxon Automation Co. Ltd.
Manufactured Date: May 7, 2021
Manufactured Place: China
Air Source: 0.6MPa
Voltage: AC200V~240V
Frequence: 50/60Hz
Phase No.: Single
Dimensision (WxDxH): 770x1200x1400 (mm)
Weight: 650 kg
Total Power: 2.5kW
Full Load Current: 11A
Short Circuit Current: 6kA
</t>
  </si>
  <si>
    <t xml:space="preserve">Model: MYD10XD
Serial: MYD10XDEDCG010
Manufactured company: Shenzhen Axxon Automation Co. Ltd.
Manufactured Date: May 7, 2021
Manufactured Place: China
Air Source: 0.6MPa
Voltage: AC200V~240V
Frequence: 50/60Hz
Phase No.: Single
Dimensision (WxDxH): 770x1200x1400 (mm)
Weight: 650 kg
Total Power: 2.5kW
Full Load Current: 11A
Short Circuit Current: 6kA
</t>
  </si>
  <si>
    <t xml:space="preserve">Model: MYD10XD
Serial: MYD10XDEDCG030
Manufactured company: Shenzhen Axxon Automation Co. Ltd.
Manufactured Date: May 7, 2021
Manufactured Place: China
Air Source: 0.6MPa
Voltage: AC200V~240V
Frequence: 50/60Hz
Phase No.: Single
Dimensision (WxDxH): 770x1200x1400 (mm)
Weight: 650 kg
Total Power: 2.5kW
Full Load Current: 11A
Short Circuit Current: 6kA
</t>
  </si>
  <si>
    <t>Dispenser (Máy phân phối)
Serial: MYD10XDEDCG010</t>
  </si>
  <si>
    <t>Dispenser (Máy phân phối)
Serial: MYD10XDEDCG025</t>
  </si>
  <si>
    <t>Dispenser (Máy phân phối)
Serial: MYD10XDEDCG030</t>
  </si>
  <si>
    <t>RP - Aging method / PP tuổi đời</t>
  </si>
  <si>
    <t>STT
No.</t>
  </si>
  <si>
    <t>Hạng mục
Asset Book</t>
  </si>
  <si>
    <t>ĐVT
Unit</t>
  </si>
  <si>
    <t>SL
Quantity</t>
  </si>
  <si>
    <t>Đơn giá
Unit price
(USD)</t>
  </si>
  <si>
    <t>Thành tiền
Amount
(USD)</t>
  </si>
  <si>
    <t>Thời gian đưa vào SD
Capitalized date</t>
  </si>
  <si>
    <t>Thời điểm thẩm định giá
Appraisal time</t>
  </si>
  <si>
    <t>PP chuyên gia
RP - Expert method
(%)</t>
  </si>
  <si>
    <t>Tuổi đời kinh tế (năm)
Economic age (year)</t>
  </si>
  <si>
    <t>Tuổi đời hiệu quả (năm)
Effective age (year)</t>
  </si>
  <si>
    <t>Tỷ lệ CLCL
Average rate (%)</t>
  </si>
  <si>
    <t>CLCL
Remaining rate (%)</t>
  </si>
  <si>
    <t>Giá trị thẩm định
Appraisal value (USD)</t>
  </si>
  <si>
    <t>PC/Bộ</t>
  </si>
  <si>
    <t xml:space="preserve">Hình ảnh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</si>
</sst>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2" fillId="0" borderId="0" xfId="0" applyFont="1"/>
    <xf numFmtId="0" fontId="3" fillId="0" borderId="0" xfId="0" applyFont="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center" wrapText="1"/>
    </xf>
    <xf numFmtId="0" fontId="3" fillId="0" borderId="1" xfId="0" quotePrefix="1" applyFont="1" applyBorder="1" applyAlignment="1">
      <alignment vertical="center"/>
    </xf>
    <xf numFmtId="0" fontId="0" fillId="0" borderId="1" xfId="0" applyBorder="1"/>
    <xf numFmtId="0" fontId="0" fillId="0" borderId="1" xfId="0" applyBorder="1" applyAlignment="1">
      <alignment wrapText="1"/>
    </xf>
    <xf numFmtId="0" fontId="2" fillId="0" borderId="1" xfId="0" applyFont="1" applyBorder="1" applyAlignment="1">
      <alignment horizontal="center"/>
    </xf>
    <xf numFmtId="4" fontId="0" fillId="0" borderId="1" xfId="0" applyNumberFormat="1" applyBorder="1"/>
    <xf numFmtId="14" fontId="0" fillId="0" borderId="1" xfId="0" quotePrefix="1" applyNumberFormat="1" applyBorder="1"/>
    <xf numFmtId="43" fontId="0" fillId="0" borderId="1" xfId="1" applyFont="1" applyBorder="1"/>
    <xf numFmtId="9" fontId="0" fillId="0" borderId="1" xfId="2" applyFont="1" applyBorder="1"/>
    <xf numFmtId="9" fontId="0" fillId="0" borderId="1" xfId="0" applyNumberForma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D16A-5F20-423F-BC29-41DEB66C62D5}">
  <dimension ref="A1:I4"/>
  <sheetViews>
    <sheetView workbookViewId="0">
      <selection activeCell="I2" sqref="I2"/>
    </sheetView>
  </sheetViews>
  <sheetFormatPr defaultRowHeight="13.8" x14ac:dyDescent="0.25"/>
  <cols>
    <col min="1" max="1" width="8.88671875" style="2"/>
    <col min="2" max="2" width="13.5546875" style="2" customWidth="1"/>
    <col min="3" max="3" width="15.6640625" style="2" customWidth="1"/>
    <col min="4" max="4" width="29.33203125" style="2" customWidth="1"/>
    <col min="5" max="5" width="15.44140625" style="2" customWidth="1"/>
    <col min="6" max="6" width="19.109375" style="2" customWidth="1"/>
    <col min="7" max="7" width="15.5546875" style="2" customWidth="1"/>
    <col min="8" max="8" width="28.6640625" style="2" customWidth="1"/>
    <col min="9" max="9" width="60.44140625" style="2" customWidth="1"/>
    <col min="10" max="16384" width="8.88671875" style="2"/>
  </cols>
  <sheetData>
    <row r="1" spans="1:9" ht="41.4" x14ac:dyDescent="0.25">
      <c r="A1" s="5" t="s">
        <v>0</v>
      </c>
      <c r="B1" s="4" t="s">
        <v>1</v>
      </c>
      <c r="C1" s="4" t="s">
        <v>2</v>
      </c>
      <c r="D1" s="4" t="s">
        <v>3</v>
      </c>
      <c r="E1" s="4" t="s">
        <v>4</v>
      </c>
      <c r="F1" s="4" t="s">
        <v>5</v>
      </c>
      <c r="G1" s="4" t="s">
        <v>6</v>
      </c>
      <c r="H1" s="4" t="s">
        <v>7</v>
      </c>
      <c r="I1" s="1" t="s">
        <v>34</v>
      </c>
    </row>
    <row r="2" spans="1:9" ht="228" customHeight="1" x14ac:dyDescent="0.25">
      <c r="A2" s="6">
        <v>1</v>
      </c>
      <c r="B2" s="6">
        <v>1501002429</v>
      </c>
      <c r="C2" s="8" t="s">
        <v>15</v>
      </c>
      <c r="D2" s="7" t="s">
        <v>13</v>
      </c>
      <c r="E2" s="10" t="s">
        <v>10</v>
      </c>
      <c r="F2" s="11" t="s">
        <v>8</v>
      </c>
      <c r="G2" s="10" t="s">
        <v>9</v>
      </c>
      <c r="H2" s="9" t="s">
        <v>11</v>
      </c>
    </row>
    <row r="3" spans="1:9" ht="248.4" x14ac:dyDescent="0.25">
      <c r="A3" s="6">
        <v>2</v>
      </c>
      <c r="B3" s="6"/>
      <c r="C3" s="8" t="s">
        <v>16</v>
      </c>
      <c r="D3" s="7" t="s">
        <v>12</v>
      </c>
      <c r="E3" s="10" t="s">
        <v>10</v>
      </c>
      <c r="F3" s="11" t="s">
        <v>8</v>
      </c>
      <c r="G3" s="10" t="s">
        <v>9</v>
      </c>
      <c r="H3" s="9" t="s">
        <v>11</v>
      </c>
    </row>
    <row r="4" spans="1:9" ht="248.4" x14ac:dyDescent="0.25">
      <c r="A4" s="6">
        <v>3</v>
      </c>
      <c r="B4" s="6"/>
      <c r="C4" s="8" t="s">
        <v>17</v>
      </c>
      <c r="D4" s="7" t="s">
        <v>14</v>
      </c>
      <c r="E4" s="10" t="s">
        <v>10</v>
      </c>
      <c r="F4" s="11" t="s">
        <v>8</v>
      </c>
      <c r="G4" s="10" t="s">
        <v>9</v>
      </c>
      <c r="H4" s="9"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0D7B-7A7A-4517-B0D6-39E79229ECBE}">
  <dimension ref="A1:O5"/>
  <sheetViews>
    <sheetView tabSelected="1" workbookViewId="0">
      <selection activeCell="M1" sqref="M1:M1048576"/>
    </sheetView>
  </sheetViews>
  <sheetFormatPr defaultRowHeight="14.4" x14ac:dyDescent="0.3"/>
  <cols>
    <col min="2" max="2" width="18" customWidth="1"/>
    <col min="4" max="4" width="11.5546875" customWidth="1"/>
    <col min="5" max="5" width="18.5546875" customWidth="1"/>
    <col min="6" max="6" width="12.5546875" customWidth="1"/>
    <col min="7" max="7" width="15.109375" customWidth="1"/>
    <col min="8" max="8" width="28.33203125" customWidth="1"/>
    <col min="9" max="9" width="13.21875" hidden="1" customWidth="1"/>
    <col min="12" max="12" width="12.33203125" customWidth="1"/>
    <col min="13" max="13" width="0" hidden="1" customWidth="1"/>
    <col min="14" max="14" width="22.21875" customWidth="1"/>
  </cols>
  <sheetData>
    <row r="1" spans="1:15" x14ac:dyDescent="0.3">
      <c r="A1" s="3"/>
      <c r="B1" s="3"/>
      <c r="C1" s="3"/>
      <c r="D1" s="3"/>
      <c r="E1" s="3"/>
      <c r="F1" s="3"/>
      <c r="G1" s="3"/>
      <c r="H1" s="3"/>
      <c r="I1" s="3"/>
      <c r="J1" s="14" t="s">
        <v>18</v>
      </c>
      <c r="K1" s="14"/>
      <c r="L1" s="14"/>
      <c r="M1" s="3"/>
      <c r="N1" s="3"/>
    </row>
    <row r="2" spans="1:15" ht="97.2" x14ac:dyDescent="0.3">
      <c r="A2" s="4" t="s">
        <v>19</v>
      </c>
      <c r="B2" s="4" t="s">
        <v>20</v>
      </c>
      <c r="C2" s="4" t="s">
        <v>21</v>
      </c>
      <c r="D2" s="4" t="s">
        <v>22</v>
      </c>
      <c r="E2" s="4" t="s">
        <v>23</v>
      </c>
      <c r="F2" s="4" t="s">
        <v>24</v>
      </c>
      <c r="G2" s="4" t="s">
        <v>25</v>
      </c>
      <c r="H2" s="4" t="s">
        <v>26</v>
      </c>
      <c r="I2" s="4" t="s">
        <v>27</v>
      </c>
      <c r="J2" s="4" t="s">
        <v>28</v>
      </c>
      <c r="K2" s="4" t="s">
        <v>29</v>
      </c>
      <c r="L2" s="4" t="s">
        <v>30</v>
      </c>
      <c r="M2" s="4" t="s">
        <v>31</v>
      </c>
      <c r="N2" s="4" t="s">
        <v>32</v>
      </c>
    </row>
    <row r="3" spans="1:15" ht="57.6" x14ac:dyDescent="0.3">
      <c r="A3" s="12">
        <v>1</v>
      </c>
      <c r="B3" s="13" t="str">
        <f>'Bảng tổng hợp'!C2</f>
        <v>Dispenser (Máy phân phối)
Serial: MYD10XDEDCG010</v>
      </c>
      <c r="C3" s="12" t="s">
        <v>33</v>
      </c>
      <c r="D3" s="12">
        <v>1</v>
      </c>
      <c r="E3" s="15">
        <v>63090.91</v>
      </c>
      <c r="F3" s="15">
        <f>E3</f>
        <v>63090.91</v>
      </c>
      <c r="G3" s="16">
        <v>44530</v>
      </c>
      <c r="H3" s="16">
        <v>46195</v>
      </c>
      <c r="I3" s="19">
        <v>0.7</v>
      </c>
      <c r="J3" s="12">
        <v>15</v>
      </c>
      <c r="K3" s="17">
        <f>ROUND(O3/365,2)</f>
        <v>4.5599999999999996</v>
      </c>
      <c r="L3" s="18">
        <f>(J3-K3)/J3</f>
        <v>0.69600000000000006</v>
      </c>
      <c r="M3" s="18">
        <f>(I3+L3)/2</f>
        <v>0.69799999999999995</v>
      </c>
      <c r="N3" s="17">
        <f>ROUND(M3*F3, 2)</f>
        <v>44037.46</v>
      </c>
      <c r="O3">
        <f>H3-G3</f>
        <v>1665</v>
      </c>
    </row>
    <row r="4" spans="1:15" ht="57.6" x14ac:dyDescent="0.3">
      <c r="A4" s="12">
        <v>2</v>
      </c>
      <c r="B4" s="13" t="str">
        <f>'Bảng tổng hợp'!C3</f>
        <v>Dispenser (Máy phân phối)
Serial: MYD10XDEDCG025</v>
      </c>
      <c r="C4" s="12" t="s">
        <v>33</v>
      </c>
      <c r="D4" s="12">
        <v>1</v>
      </c>
      <c r="E4" s="15">
        <f>E3</f>
        <v>63090.91</v>
      </c>
      <c r="F4" s="15">
        <f t="shared" ref="F4:F5" si="0">E4</f>
        <v>63090.91</v>
      </c>
      <c r="G4" s="16">
        <v>44531</v>
      </c>
      <c r="H4" s="16">
        <v>46196</v>
      </c>
      <c r="I4" s="19">
        <v>0.7</v>
      </c>
      <c r="J4" s="12">
        <v>15</v>
      </c>
      <c r="K4" s="17">
        <f t="shared" ref="K4:K5" si="1">O4/365</f>
        <v>4.5616438356164384</v>
      </c>
      <c r="L4" s="18">
        <f t="shared" ref="L4:L5" si="2">(J4-K4)/J4</f>
        <v>0.69589041095890414</v>
      </c>
      <c r="M4" s="18">
        <f t="shared" ref="M4:M5" si="3">(I4+L4)/2</f>
        <v>0.69794520547945205</v>
      </c>
      <c r="N4" s="17">
        <f t="shared" ref="N4:N5" si="4">ROUND(M4*F4, 2)</f>
        <v>44034</v>
      </c>
      <c r="O4">
        <f t="shared" ref="O4:O5" si="5">H4-G4</f>
        <v>1665</v>
      </c>
    </row>
    <row r="5" spans="1:15" ht="57.6" x14ac:dyDescent="0.3">
      <c r="A5" s="12">
        <v>3</v>
      </c>
      <c r="B5" s="13" t="str">
        <f>'Bảng tổng hợp'!C4</f>
        <v>Dispenser (Máy phân phối)
Serial: MYD10XDEDCG030</v>
      </c>
      <c r="C5" s="12" t="s">
        <v>33</v>
      </c>
      <c r="D5" s="12">
        <v>1</v>
      </c>
      <c r="E5" s="15">
        <f>E4</f>
        <v>63090.91</v>
      </c>
      <c r="F5" s="15">
        <f t="shared" si="0"/>
        <v>63090.91</v>
      </c>
      <c r="G5" s="16">
        <v>44532</v>
      </c>
      <c r="H5" s="16">
        <v>46197</v>
      </c>
      <c r="I5" s="19">
        <v>0.7</v>
      </c>
      <c r="J5" s="12">
        <v>15</v>
      </c>
      <c r="K5" s="17">
        <f t="shared" si="1"/>
        <v>4.5616438356164384</v>
      </c>
      <c r="L5" s="18">
        <f t="shared" si="2"/>
        <v>0.69589041095890414</v>
      </c>
      <c r="M5" s="18">
        <f t="shared" si="3"/>
        <v>0.69794520547945205</v>
      </c>
      <c r="N5" s="17">
        <f t="shared" si="4"/>
        <v>44034</v>
      </c>
      <c r="O5">
        <f t="shared" si="5"/>
        <v>1665</v>
      </c>
    </row>
  </sheetData>
  <mergeCells count="1">
    <mergeCell ref="J1:L1"/>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Bảng tổng hợp</vt:lpstr>
      <vt:lpstr>Bảng tính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c:creator>
  <cp:lastModifiedBy>Hi</cp:lastModifiedBy>
  <dcterms:created xsi:type="dcterms:W3CDTF">2026-05-20T08:38:51Z</dcterms:created>
  <dcterms:modified xsi:type="dcterms:W3CDTF">2026-05-22T04:44:27Z</dcterms:modified>
</cp:coreProperties>
</file>